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>
    <definedName name="_xlnm.Print_Area" localSheetId="0">'ΑΝΑΦΟΡΑ ΑΝΑ ΜΕΤΡΟ'!$A$1:$K$21</definedName>
  </definedNames>
  <calcPr fullCalcOnLoad="1"/>
</workbook>
</file>

<file path=xl/sharedStrings.xml><?xml version="1.0" encoding="utf-8"?>
<sst xmlns="http://schemas.openxmlformats.org/spreadsheetml/2006/main" count="64" uniqueCount="39">
  <si>
    <t>ΕΛΕΓΧΟΙ ΑΡΧΗΣ ΠΛΗΡΩΜΗΣ (ΕΚΤ)</t>
  </si>
  <si>
    <t>ΣΥΜΒΟΥΛΕΥΤΙΚΗ ΥΠΟΣΤΗΡΙΞΗ ΚΠΣ ΙΙΙ - ΣΧΕΔΙΑΣΜΟΣ</t>
  </si>
  <si>
    <t>ΣΥΜΒΟΥΛΟΙ - ΕΜΠΕΙΡΟΓΝΩΜΟΝΕΣ (ΕΤΠΑ)</t>
  </si>
  <si>
    <t>ΣΥΜΒΟΥΛΟΙ - ΕΜΠΕΙΡΟΓΝΩΜΟΝΕΣ (ΕΚΤ)</t>
  </si>
  <si>
    <t>ΑΞΙΟΛΟΓΗΣΗ</t>
  </si>
  <si>
    <t>ΕΝΕΡΓΕΙΕΣ ΜΕ ΠΡΩΤΟΒΟΥΛΙΑ ΕΕ (ΕΤΠΑ)</t>
  </si>
  <si>
    <t>ΕΝΕΡΓΕΙΕΣ ΜΕ ΠΡΩΤΟΒΟΥΛΙΑ ΕΕ (ΕΚΤ)</t>
  </si>
  <si>
    <t>ΠΛΗΡΟΦΟΡΗΣΗ ΚΑΙ ΔΗΜΟΣΙΟΤΗΤΑ</t>
  </si>
  <si>
    <t>ΠΛΗΡΟΦΟΡΗΣΗ &amp; ΔΗΜΟΣΙΟΤΗΤΑ (ΕΤΠΑ)</t>
  </si>
  <si>
    <t>ΠΛΗΡΟΦΟΡΗΣΗ &amp; ΔΗΜΟΣΙΟΤΗΤΑ (ΕΚΤ)</t>
  </si>
  <si>
    <t>001</t>
  </si>
  <si>
    <t>002</t>
  </si>
  <si>
    <t>003</t>
  </si>
  <si>
    <t>004</t>
  </si>
  <si>
    <t>005</t>
  </si>
  <si>
    <t>ΠΡΟΫΠΟΛΟΓΙΣΘΕΙΣΑ ΔΗΜΟΣΙΑ ΔΑΠΑΝΗ 
(Α)</t>
  </si>
  <si>
    <t>ΔΗΜΟΣΙΑ ΔΑΠΑΝΗ ΕΝΤΑΓΜΕΝΩΝ ΈΡΓΩΝ                      (Β)</t>
  </si>
  <si>
    <t>ΔΗΜΟΣΙΑ ΔΑΠΑΝΗ ΝΟΜΙΚΩΝ ΔΕΣΜΕΥΣΕΩΝ             (Γ)</t>
  </si>
  <si>
    <t>% ΕΝΤΑΓΜΕΝΩΝ / ΔΗΜ ΔΑΠ (=Β/Α)</t>
  </si>
  <si>
    <t>% ΝΟΜ ΔΕΣΜ / ΕΝΤΑΓΜΕΝΩΝ (=Γ/Β)</t>
  </si>
  <si>
    <t>% ΝΟΜ ΔΕΣΜ / ΔΗΜ ΔΑΠ (=Γ/Α)</t>
  </si>
  <si>
    <t>ΣΥΝΟΛΑ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</si>
  <si>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</si>
  <si>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</si>
  <si>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</si>
  <si>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</si>
  <si>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</si>
  <si>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</si>
  <si>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ΕΚΤ</t>
  </si>
  <si>
    <t>25</t>
  </si>
  <si>
    <t>Ε.Π. ΤΕΧΝΙΚΗ ΒΟΗΘΕΙΑ</t>
  </si>
  <si>
    <t>ΔΙΟΙΚΗΣΗ - ΔΙΑΧΕΙΡΙΣΗ</t>
  </si>
  <si>
    <t>ΚΕΝΤΡΙΚΗ ΥΠΗΡΕΣΙΑ ΜΟΔ (ΕΤΠΑ)</t>
  </si>
  <si>
    <t>ΚΕΝΤΡΙΚΗ ΥΠΗΡΕΣΙΑ ΜΟΔ (ΕΚΤ)</t>
  </si>
  <si>
    <t>ΥΠΟΣΤΗΡΙΞΗ ΟΠΣ</t>
  </si>
  <si>
    <t>ΕΛΕΓΧΟΙ</t>
  </si>
  <si>
    <t>ΠΟΙΟΤΙΚΟΣ ΕΛΕΓΧΟΣ</t>
  </si>
  <si>
    <t>ΕΛΕΓΧΟΙ ΑΡΧΗΣ ΠΛΗΡΩΜΗΣ (ΕΤΠΑ)</t>
  </si>
  <si>
    <t>ΣΥΝΟΛΑ ΑΝΑ ΤΑΜΕΙΟ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</si>
</sst>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[$-408]dddd\,\ d\ mmmm\ yyyy"/>
    <numFmt numFmtId="177" formatCode="0.0%"/>
    <numFmt numFmtId="178" formatCode="d\-mmm\-yyyy"/>
    <numFmt numFmtId="179" formatCode="m/d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dd/mm/yy;@"/>
    <numFmt numFmtId="185" formatCode="d/m/yy;@"/>
    <numFmt numFmtId="186" formatCode="d/m/yyyy;@"/>
    <numFmt numFmtId="187" formatCode="#,##0.00000"/>
    <numFmt numFmtId="188" formatCode="0.000%"/>
    <numFmt numFmtId="189" formatCode="#,##0.000"/>
    <numFmt numFmtId="190" formatCode="0.00000%"/>
    <numFmt numFmtId="191" formatCode="0.000000%"/>
    <numFmt numFmtId="192" formatCode="0.0000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57" applyFont="1" applyFill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3" fontId="4" fillId="32" borderId="11" xfId="57" applyNumberFormat="1" applyFont="1" applyFill="1" applyBorder="1" applyAlignment="1">
      <alignment horizontal="center" vertical="center" wrapText="1"/>
      <protection/>
    </xf>
    <xf numFmtId="0" fontId="6" fillId="33" borderId="12" xfId="57" applyFont="1" applyFill="1" applyBorder="1" applyAlignment="1">
      <alignment horizontal="left" wrapText="1"/>
      <protection/>
    </xf>
    <xf numFmtId="3" fontId="6" fillId="33" borderId="12" xfId="57" applyNumberFormat="1" applyFont="1" applyFill="1" applyBorder="1" applyAlignment="1">
      <alignment horizontal="right" vertical="center" wrapText="1"/>
      <protection/>
    </xf>
    <xf numFmtId="0" fontId="5" fillId="33" borderId="13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vertical="top" wrapText="1"/>
      <protection/>
    </xf>
    <xf numFmtId="0" fontId="5" fillId="33" borderId="14" xfId="57" applyFont="1" applyFill="1" applyBorder="1" applyAlignment="1">
      <alignment horizontal="left" wrapText="1"/>
      <protection/>
    </xf>
    <xf numFmtId="0" fontId="2" fillId="34" borderId="15" xfId="57" applyFont="1" applyFill="1" applyBorder="1" applyAlignment="1">
      <alignment horizontal="left" vertical="top"/>
      <protection/>
    </xf>
    <xf numFmtId="0" fontId="2" fillId="35" borderId="15" xfId="0" applyFont="1" applyFill="1" applyBorder="1" applyAlignment="1">
      <alignment/>
    </xf>
    <xf numFmtId="3" fontId="2" fillId="35" borderId="15" xfId="0" applyNumberFormat="1" applyFont="1" applyFill="1" applyBorder="1" applyAlignment="1">
      <alignment vertical="center"/>
    </xf>
    <xf numFmtId="0" fontId="4" fillId="32" borderId="11" xfId="57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/>
    </xf>
    <xf numFmtId="0" fontId="6" fillId="33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34" borderId="15" xfId="57" applyFont="1" applyFill="1" applyBorder="1" applyAlignment="1">
      <alignment horizontal="left" vertical="center"/>
      <protection/>
    </xf>
    <xf numFmtId="9" fontId="3" fillId="0" borderId="0" xfId="0" applyNumberFormat="1" applyFont="1" applyAlignment="1">
      <alignment vertical="center"/>
    </xf>
    <xf numFmtId="9" fontId="9" fillId="32" borderId="13" xfId="0" applyNumberFormat="1" applyFont="1" applyFill="1" applyBorder="1" applyAlignment="1">
      <alignment vertical="center"/>
    </xf>
    <xf numFmtId="9" fontId="9" fillId="32" borderId="1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vertical="center"/>
    </xf>
    <xf numFmtId="9" fontId="3" fillId="0" borderId="17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36" borderId="18" xfId="0" applyFont="1" applyFill="1" applyBorder="1" applyAlignment="1">
      <alignment horizontal="center" vertical="center"/>
    </xf>
    <xf numFmtId="3" fontId="3" fillId="36" borderId="18" xfId="0" applyNumberFormat="1" applyFont="1" applyFill="1" applyBorder="1" applyAlignment="1">
      <alignment vertical="center"/>
    </xf>
    <xf numFmtId="9" fontId="3" fillId="36" borderId="18" xfId="0" applyNumberFormat="1" applyFont="1" applyFill="1" applyBorder="1" applyAlignment="1">
      <alignment vertical="center"/>
    </xf>
    <xf numFmtId="0" fontId="3" fillId="37" borderId="16" xfId="0" applyFont="1" applyFill="1" applyBorder="1" applyAlignment="1">
      <alignment horizontal="center" vertical="center"/>
    </xf>
    <xf numFmtId="3" fontId="3" fillId="37" borderId="16" xfId="0" applyNumberFormat="1" applyFont="1" applyFill="1" applyBorder="1" applyAlignment="1">
      <alignment vertical="center"/>
    </xf>
    <xf numFmtId="9" fontId="3" fillId="37" borderId="16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5" fillId="0" borderId="19" xfId="57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22" xfId="57" applyFont="1" applyFill="1" applyBorder="1" applyAlignment="1">
      <alignment horizontal="left" vertical="top" wrapText="1"/>
      <protection/>
    </xf>
    <xf numFmtId="14" fontId="2" fillId="34" borderId="15" xfId="57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zoomScaleSheetLayoutView="50" zoomScalePageLayoutView="0" workbookViewId="0" topLeftCell="C1">
      <selection activeCell="K1" sqref="K1"/>
    </sheetView>
  </sheetViews>
  <sheetFormatPr defaultColWidth="9.140625" defaultRowHeight="12.75"/>
  <cols>
    <col min="1" max="1" width="8.57421875" style="5" customWidth="1"/>
    <col min="2" max="2" width="36.8515625" style="5" customWidth="1"/>
    <col min="3" max="3" width="7.00390625" style="1" customWidth="1"/>
    <col min="4" max="4" width="45.421875" style="1" customWidth="1"/>
    <col min="5" max="5" width="18.00390625" style="20" customWidth="1"/>
    <col min="6" max="6" width="16.00390625" style="26" bestFit="1" customWidth="1"/>
    <col min="7" max="7" width="16.140625" style="2" customWidth="1"/>
    <col min="8" max="8" width="17.28125" style="2" customWidth="1"/>
    <col min="9" max="9" width="15.00390625" style="25" customWidth="1"/>
    <col min="10" max="10" width="14.28125" style="25" customWidth="1"/>
    <col min="11" max="11" width="13.7109375" style="25" customWidth="1"/>
    <col min="12" max="12" width="9.140625" style="1" customWidth="1"/>
    <col min="13" max="14" width="11.00390625" style="1" bestFit="1" customWidth="1"/>
    <col min="15" max="16384" width="9.140625" style="1" customWidth="1"/>
  </cols>
  <sheetData>
    <row r="1" spans="1:11" s="3" customFormat="1" ht="15.75">
      <c r="A1" s="13" t="s">
        <v>29</v>
      </c>
      <c r="B1" s="13" t="s">
        <v>30</v>
      </c>
      <c r="C1" s="14"/>
      <c r="D1" s="14"/>
      <c r="E1" s="17"/>
      <c r="F1" s="15"/>
      <c r="G1" s="15"/>
      <c r="H1" s="15"/>
      <c r="I1" s="21"/>
      <c r="J1" s="21"/>
      <c r="K1" s="43">
        <v>40633</v>
      </c>
    </row>
    <row r="2" spans="1:11" ht="60">
      <c r="A2" s="16" t="s">
        <v>24</v>
      </c>
      <c r="B2" s="16" t="s">
        <v>25</v>
      </c>
      <c r="C2" s="16" t="s">
        <v>22</v>
      </c>
      <c r="D2" s="16" t="s">
        <v>23</v>
      </c>
      <c r="E2" s="16" t="s">
        <v>26</v>
      </c>
      <c r="F2" s="7" t="s">
        <v>15</v>
      </c>
      <c r="G2" s="7" t="s">
        <v>16</v>
      </c>
      <c r="H2" s="7" t="s">
        <v>17</v>
      </c>
      <c r="I2" s="16" t="s">
        <v>18</v>
      </c>
      <c r="J2" s="16" t="s">
        <v>19</v>
      </c>
      <c r="K2" s="16" t="s">
        <v>20</v>
      </c>
    </row>
    <row r="3" spans="1:11" ht="15.75" customHeight="1">
      <c r="A3" s="39" t="s">
        <v>10</v>
      </c>
      <c r="B3" s="39" t="s">
        <v>31</v>
      </c>
      <c r="C3" s="4" t="s">
        <v>10</v>
      </c>
      <c r="D3" s="4" t="s">
        <v>32</v>
      </c>
      <c r="E3" s="19" t="s">
        <v>27</v>
      </c>
      <c r="F3" s="6">
        <v>3200000</v>
      </c>
      <c r="G3" s="6">
        <v>3487628.81</v>
      </c>
      <c r="H3" s="6">
        <v>3487628.81</v>
      </c>
      <c r="I3" s="29">
        <f aca="true" t="shared" si="0" ref="I3:J16">IF(F3&lt;&gt;0,G3/F3,0)</f>
        <v>1.0898840031250001</v>
      </c>
      <c r="J3" s="29">
        <f t="shared" si="0"/>
        <v>1</v>
      </c>
      <c r="K3" s="29">
        <f aca="true" t="shared" si="1" ref="K3:K16">IF(F3&lt;&gt;0,H3/F3,0)</f>
        <v>1.0898840031250001</v>
      </c>
    </row>
    <row r="4" spans="1:11" ht="15.75" customHeight="1">
      <c r="A4" s="40"/>
      <c r="B4" s="40"/>
      <c r="C4" s="4" t="s">
        <v>11</v>
      </c>
      <c r="D4" s="4" t="s">
        <v>33</v>
      </c>
      <c r="E4" s="19" t="s">
        <v>28</v>
      </c>
      <c r="F4" s="6">
        <v>6424190</v>
      </c>
      <c r="G4" s="6">
        <v>7543326.3</v>
      </c>
      <c r="H4" s="6">
        <v>7543326.3</v>
      </c>
      <c r="I4" s="27">
        <f t="shared" si="0"/>
        <v>1.174206600365182</v>
      </c>
      <c r="J4" s="27">
        <f t="shared" si="0"/>
        <v>1</v>
      </c>
      <c r="K4" s="27">
        <f t="shared" si="1"/>
        <v>1.174206600365182</v>
      </c>
    </row>
    <row r="5" spans="1:11" ht="15.75" customHeight="1">
      <c r="A5" s="41"/>
      <c r="B5" s="41"/>
      <c r="C5" s="4" t="s">
        <v>12</v>
      </c>
      <c r="D5" s="4" t="s">
        <v>34</v>
      </c>
      <c r="E5" s="19" t="s">
        <v>27</v>
      </c>
      <c r="F5" s="6">
        <v>4088077</v>
      </c>
      <c r="G5" s="6">
        <v>3854161.6799999997</v>
      </c>
      <c r="H5" s="6">
        <v>3854161.6799999997</v>
      </c>
      <c r="I5" s="27">
        <f t="shared" si="0"/>
        <v>0.9427810875382239</v>
      </c>
      <c r="J5" s="27">
        <f t="shared" si="0"/>
        <v>1</v>
      </c>
      <c r="K5" s="27">
        <f t="shared" si="1"/>
        <v>0.9427810875382239</v>
      </c>
    </row>
    <row r="6" spans="1:11" ht="15.75" customHeight="1">
      <c r="A6" s="42" t="s">
        <v>11</v>
      </c>
      <c r="B6" s="42" t="s">
        <v>35</v>
      </c>
      <c r="C6" s="4" t="s">
        <v>10</v>
      </c>
      <c r="D6" s="4" t="s">
        <v>36</v>
      </c>
      <c r="E6" s="19" t="s">
        <v>27</v>
      </c>
      <c r="F6" s="6">
        <v>26356800</v>
      </c>
      <c r="G6" s="6">
        <v>25132680.82</v>
      </c>
      <c r="H6" s="6">
        <v>25132680.82</v>
      </c>
      <c r="I6" s="27">
        <f t="shared" si="0"/>
        <v>0.9535558497237905</v>
      </c>
      <c r="J6" s="27">
        <f t="shared" si="0"/>
        <v>1</v>
      </c>
      <c r="K6" s="27">
        <f t="shared" si="1"/>
        <v>0.9535558497237905</v>
      </c>
    </row>
    <row r="7" spans="1:11" ht="15.75" customHeight="1">
      <c r="A7" s="40"/>
      <c r="B7" s="40"/>
      <c r="C7" s="4" t="s">
        <v>11</v>
      </c>
      <c r="D7" s="4" t="s">
        <v>37</v>
      </c>
      <c r="E7" s="19" t="s">
        <v>27</v>
      </c>
      <c r="F7" s="6">
        <v>5694290</v>
      </c>
      <c r="G7" s="6">
        <v>5448831.85</v>
      </c>
      <c r="H7" s="6">
        <v>5448831.85</v>
      </c>
      <c r="I7" s="27">
        <f t="shared" si="0"/>
        <v>0.956893985027106</v>
      </c>
      <c r="J7" s="27">
        <f t="shared" si="0"/>
        <v>1</v>
      </c>
      <c r="K7" s="27">
        <f t="shared" si="1"/>
        <v>0.956893985027106</v>
      </c>
    </row>
    <row r="8" spans="1:11" ht="15.75" customHeight="1">
      <c r="A8" s="41"/>
      <c r="B8" s="41"/>
      <c r="C8" s="4" t="s">
        <v>12</v>
      </c>
      <c r="D8" s="4" t="s">
        <v>0</v>
      </c>
      <c r="E8" s="19" t="s">
        <v>28</v>
      </c>
      <c r="F8" s="6">
        <v>3885644</v>
      </c>
      <c r="G8" s="6">
        <v>5484208.38</v>
      </c>
      <c r="H8" s="6">
        <v>5484208.38</v>
      </c>
      <c r="I8" s="27">
        <f t="shared" si="0"/>
        <v>1.4114026864015334</v>
      </c>
      <c r="J8" s="27">
        <f t="shared" si="0"/>
        <v>1</v>
      </c>
      <c r="K8" s="27">
        <f t="shared" si="1"/>
        <v>1.4114026864015334</v>
      </c>
    </row>
    <row r="9" spans="1:11" ht="15.75" customHeight="1">
      <c r="A9" s="42" t="s">
        <v>12</v>
      </c>
      <c r="B9" s="42" t="s">
        <v>1</v>
      </c>
      <c r="C9" s="4" t="s">
        <v>10</v>
      </c>
      <c r="D9" s="4" t="s">
        <v>2</v>
      </c>
      <c r="E9" s="19" t="s">
        <v>27</v>
      </c>
      <c r="F9" s="6">
        <v>35366083</v>
      </c>
      <c r="G9" s="6">
        <v>38401185.67</v>
      </c>
      <c r="H9" s="6">
        <v>38401185.67</v>
      </c>
      <c r="I9" s="27">
        <f t="shared" si="0"/>
        <v>1.0858195879368377</v>
      </c>
      <c r="J9" s="27">
        <f t="shared" si="0"/>
        <v>1</v>
      </c>
      <c r="K9" s="27">
        <f t="shared" si="1"/>
        <v>1.0858195879368377</v>
      </c>
    </row>
    <row r="10" spans="1:11" ht="15.75" customHeight="1">
      <c r="A10" s="40"/>
      <c r="B10" s="40"/>
      <c r="C10" s="4" t="s">
        <v>11</v>
      </c>
      <c r="D10" s="4" t="s">
        <v>3</v>
      </c>
      <c r="E10" s="19" t="s">
        <v>28</v>
      </c>
      <c r="F10" s="6">
        <v>4422540</v>
      </c>
      <c r="G10" s="6">
        <v>4205974.51</v>
      </c>
      <c r="H10" s="6">
        <v>4205974.51</v>
      </c>
      <c r="I10" s="27">
        <f t="shared" si="0"/>
        <v>0.9510314231188411</v>
      </c>
      <c r="J10" s="27">
        <f t="shared" si="0"/>
        <v>1</v>
      </c>
      <c r="K10" s="27">
        <f t="shared" si="1"/>
        <v>0.9510314231188411</v>
      </c>
    </row>
    <row r="11" spans="1:11" ht="15.75" customHeight="1">
      <c r="A11" s="40"/>
      <c r="B11" s="40"/>
      <c r="C11" s="4" t="s">
        <v>12</v>
      </c>
      <c r="D11" s="4" t="s">
        <v>4</v>
      </c>
      <c r="E11" s="19" t="s">
        <v>27</v>
      </c>
      <c r="F11" s="6">
        <v>1046302</v>
      </c>
      <c r="G11" s="6">
        <v>857663.52</v>
      </c>
      <c r="H11" s="6">
        <v>857663.52</v>
      </c>
      <c r="I11" s="27">
        <f t="shared" si="0"/>
        <v>0.8197093382216607</v>
      </c>
      <c r="J11" s="27">
        <f t="shared" si="0"/>
        <v>1</v>
      </c>
      <c r="K11" s="27">
        <f t="shared" si="1"/>
        <v>0.8197093382216607</v>
      </c>
    </row>
    <row r="12" spans="1:11" ht="15.75" customHeight="1">
      <c r="A12" s="40"/>
      <c r="B12" s="40"/>
      <c r="C12" s="4" t="s">
        <v>13</v>
      </c>
      <c r="D12" s="4" t="s">
        <v>5</v>
      </c>
      <c r="E12" s="19" t="s">
        <v>27</v>
      </c>
      <c r="F12" s="6">
        <v>1431712</v>
      </c>
      <c r="G12" s="6">
        <v>850731.5</v>
      </c>
      <c r="H12" s="6">
        <v>850731.5</v>
      </c>
      <c r="I12" s="27">
        <f t="shared" si="0"/>
        <v>0.5942057480834134</v>
      </c>
      <c r="J12" s="27">
        <f t="shared" si="0"/>
        <v>1</v>
      </c>
      <c r="K12" s="27">
        <f t="shared" si="1"/>
        <v>0.5942057480834134</v>
      </c>
    </row>
    <row r="13" spans="1:11" ht="15.75" customHeight="1">
      <c r="A13" s="41"/>
      <c r="B13" s="41"/>
      <c r="C13" s="4" t="s">
        <v>14</v>
      </c>
      <c r="D13" s="4" t="s">
        <v>6</v>
      </c>
      <c r="E13" s="19" t="s">
        <v>28</v>
      </c>
      <c r="F13" s="6">
        <v>477457</v>
      </c>
      <c r="G13" s="6">
        <v>520595.72</v>
      </c>
      <c r="H13" s="6">
        <v>520595.72</v>
      </c>
      <c r="I13" s="27">
        <f t="shared" si="0"/>
        <v>1.0903510054308554</v>
      </c>
      <c r="J13" s="27">
        <f t="shared" si="0"/>
        <v>1</v>
      </c>
      <c r="K13" s="27">
        <f t="shared" si="1"/>
        <v>1.0903510054308554</v>
      </c>
    </row>
    <row r="14" spans="1:11" ht="15.75" customHeight="1">
      <c r="A14" s="42" t="s">
        <v>13</v>
      </c>
      <c r="B14" s="42" t="s">
        <v>7</v>
      </c>
      <c r="C14" s="4" t="s">
        <v>10</v>
      </c>
      <c r="D14" s="4" t="s">
        <v>8</v>
      </c>
      <c r="E14" s="19" t="s">
        <v>27</v>
      </c>
      <c r="F14" s="6">
        <v>19957786</v>
      </c>
      <c r="G14" s="6">
        <v>19395333.43</v>
      </c>
      <c r="H14" s="6">
        <v>19395333.43</v>
      </c>
      <c r="I14" s="27">
        <f t="shared" si="0"/>
        <v>0.9718178875151783</v>
      </c>
      <c r="J14" s="27">
        <f t="shared" si="0"/>
        <v>1</v>
      </c>
      <c r="K14" s="27">
        <f t="shared" si="1"/>
        <v>0.9718178875151783</v>
      </c>
    </row>
    <row r="15" spans="1:11" ht="15.75" customHeight="1">
      <c r="A15" s="41"/>
      <c r="B15" s="41"/>
      <c r="C15" s="4" t="s">
        <v>11</v>
      </c>
      <c r="D15" s="4" t="s">
        <v>9</v>
      </c>
      <c r="E15" s="19" t="s">
        <v>28</v>
      </c>
      <c r="F15" s="6">
        <v>2645823</v>
      </c>
      <c r="G15" s="6">
        <v>2645822.79</v>
      </c>
      <c r="H15" s="6">
        <v>2645822.79</v>
      </c>
      <c r="I15" s="28">
        <f t="shared" si="0"/>
        <v>0.9999999206296113</v>
      </c>
      <c r="J15" s="28">
        <f t="shared" si="0"/>
        <v>1</v>
      </c>
      <c r="K15" s="28">
        <f t="shared" si="1"/>
        <v>0.9999999206296113</v>
      </c>
    </row>
    <row r="16" spans="1:11" ht="15" customHeight="1">
      <c r="A16" s="10"/>
      <c r="B16" s="11"/>
      <c r="C16" s="12"/>
      <c r="D16" s="8" t="s">
        <v>21</v>
      </c>
      <c r="E16" s="18"/>
      <c r="F16" s="9">
        <f>SUM(F3:F15)</f>
        <v>114996704</v>
      </c>
      <c r="G16" s="9">
        <f>SUM(G3:G15)</f>
        <v>117828144.98</v>
      </c>
      <c r="H16" s="9">
        <f>SUM(H3:H15)</f>
        <v>117828144.98</v>
      </c>
      <c r="I16" s="23">
        <f t="shared" si="0"/>
        <v>1.0246219315990135</v>
      </c>
      <c r="J16" s="24">
        <f t="shared" si="0"/>
        <v>1</v>
      </c>
      <c r="K16" s="24">
        <f t="shared" si="1"/>
        <v>1.0246219315990135</v>
      </c>
    </row>
    <row r="17" spans="9:11" ht="12.75">
      <c r="I17" s="22"/>
      <c r="J17" s="22"/>
      <c r="K17" s="22"/>
    </row>
    <row r="18" spans="1:11" ht="12.75">
      <c r="A18" s="37" t="s">
        <v>38</v>
      </c>
      <c r="B18" s="37"/>
      <c r="C18" s="37"/>
      <c r="D18" s="37"/>
      <c r="E18" s="31" t="s">
        <v>27</v>
      </c>
      <c r="F18" s="32">
        <f>SUMIF($E3:$E15,"ΕΤΠΑ",F3:F15)</f>
        <v>97141050</v>
      </c>
      <c r="G18" s="32">
        <f>SUMIF($E3:$E15,"ΕΤΠΑ",G3:G15)</f>
        <v>97428217.28</v>
      </c>
      <c r="H18" s="32">
        <f>SUMIF($E3:$E15,"ΕΤΠΑ",H3:H15)</f>
        <v>97428217.28</v>
      </c>
      <c r="I18" s="33">
        <f>IF(F18&lt;&gt;0,G18/F18,0)</f>
        <v>1.0029561887585114</v>
      </c>
      <c r="J18" s="33">
        <f>IF(G18&lt;&gt;0,H18/G18,0)</f>
        <v>1</v>
      </c>
      <c r="K18" s="33">
        <f>IF(F18&lt;&gt;0,H18/F18,0)</f>
        <v>1.0029561887585114</v>
      </c>
    </row>
    <row r="19" spans="1:11" ht="12.75">
      <c r="A19" s="38"/>
      <c r="B19" s="38"/>
      <c r="C19" s="38"/>
      <c r="D19" s="38"/>
      <c r="E19" s="34" t="s">
        <v>28</v>
      </c>
      <c r="F19" s="35">
        <f>SUMIF($E3:$E15,"ΕΚΤ",F3:F15)</f>
        <v>17855654</v>
      </c>
      <c r="G19" s="35">
        <f>SUMIF($E3:$E15,"ΕΚΤ",G3:G15)</f>
        <v>20399927.699999996</v>
      </c>
      <c r="H19" s="35">
        <f>SUMIF($E3:$E15,"ΕΚΤ",H3:H15)</f>
        <v>20399927.699999996</v>
      </c>
      <c r="I19" s="36">
        <f>IF(F19&lt;&gt;0,G19/F19,0)</f>
        <v>1.1424912075469202</v>
      </c>
      <c r="J19" s="36">
        <f>IF(G19&lt;&gt;0,H19/G19,0)</f>
        <v>1</v>
      </c>
      <c r="K19" s="36">
        <f>IF(F19&lt;&gt;0,H19/F19,0)</f>
        <v>1.1424912075469202</v>
      </c>
    </row>
    <row r="74" ht="12.75">
      <c r="F74" s="30"/>
    </row>
  </sheetData>
  <sheetProtection/>
  <mergeCells count="9">
    <mergeCell ref="A18:D19"/>
    <mergeCell ref="A3:A5"/>
    <mergeCell ref="B3:B5"/>
    <mergeCell ref="A6:A8"/>
    <mergeCell ref="B6:B8"/>
    <mergeCell ref="A9:A13"/>
    <mergeCell ref="B9:B13"/>
    <mergeCell ref="A14:A15"/>
    <mergeCell ref="B14:B15"/>
  </mergeCells>
  <conditionalFormatting sqref="K3:K15">
    <cfRule type="cellIs" priority="1" dxfId="0" operator="greaterThan" stopIfTrue="1">
      <formula>1.001</formula>
    </cfRule>
  </conditionalFormatting>
  <printOptions horizontalCentered="1"/>
  <pageMargins left="0.4724409448818898" right="0.7480314960629921" top="0.49" bottom="0.33" header="0.14" footer="0.2755905511811024"/>
  <pageSetup fitToHeight="0" horizontalDpi="300" verticalDpi="300" orientation="landscape" paperSize="9" scale="48" r:id="rId1"/>
  <headerFooter alignWithMargins="0">
    <oddFooter>&amp;L&amp;"Arial,Πλάγια"&amp;9Ειδική Υπηρεσία Ο.Π.Σ.&amp;R&amp;"Arial,Πλάγια"&amp;9&amp;P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2006-09-07T11:38:04Z</cp:lastPrinted>
  <dcterms:created xsi:type="dcterms:W3CDTF">2002-12-18T10:09:34Z</dcterms:created>
  <dcterms:modified xsi:type="dcterms:W3CDTF">2011-04-12T14:43:06Z</dcterms:modified>
  <cp:category/>
  <cp:version/>
  <cp:contentType/>
  <cp:contentStatus/>
</cp:coreProperties>
</file>